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1"/>
  </bookViews>
  <sheets>
    <sheet name="Структ.без ЦТП " sheetId="1" r:id="rId1"/>
    <sheet name="Структ.з ЦТП 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<sst xmlns="http://schemas.openxmlformats.org/spreadsheetml/2006/main" count="169" uniqueCount="44">
  <si>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</si>
  <si>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</si>
  <si>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</si>
  <si>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</si>
  <si>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</si>
  <si>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</si>
  <si>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</si>
  <si>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</si>
  <si>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</si>
  <si>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</si>
  <si>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</si>
  <si>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</si>
  <si>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</si>
  <si>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</si>
  <si>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</si>
  <si>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</si>
  <si>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</si>
  <si>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</si>
  <si>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</si>
  <si>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</si>
  <si>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</si>
  <si>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</si>
  <si>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</si>
  <si>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</si>
  <si>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</si>
  <si>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</si>
  <si>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</si>
  <si>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за індивідуальними договорами</t>
  </si>
  <si>
    <t>населення</t>
  </si>
  <si>
    <t>бюджетні установи</t>
  </si>
  <si>
    <t>інші споживачі</t>
  </si>
  <si>
    <t>за колективними договорами</t>
  </si>
  <si>
    <t xml:space="preserve">КП "Прилукитепловодопостачання" </t>
  </si>
  <si>
    <t>за іншими (крім індивідуальних)  договорами</t>
  </si>
  <si>
    <t>А. Гавриш</t>
  </si>
  <si>
    <r>
      <t xml:space="preserve">           Структура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населення, бюджетних установ та інших споживачів  </t>
    </r>
    <r>
      <rPr>
        <b/>
        <sz val="12"/>
        <color indexed="8"/>
        <rFont val="Times New Roman"/>
        <family val="1"/>
      </rPr>
      <t>без урахування витрат на утримання та ремонт ЦТП
____________________________________________________ 
(найменування суб’єкта господарювання - виконавця послуг)</t>
    </r>
  </si>
  <si>
    <t>Директор      КП "Прилукитепловодопостачання"                                                          А.Гавриш</t>
  </si>
  <si>
    <t>Начальник ПЕВ КП "Прилукитепловодопостачання"                                                          С. Тарасенко</t>
  </si>
  <si>
    <t>Начальник ПЕВ КП "Прилукитепловодопостачання"                                              асенко</t>
  </si>
  <si>
    <t>Директор КП "Прилукитепловодопостачання"</t>
  </si>
  <si>
    <t>С. Тарасенко</t>
  </si>
  <si>
    <r>
      <t xml:space="preserve">   Структура 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населення, бюджетних установ </t>
    </r>
    <r>
      <rPr>
        <b/>
        <sz val="12"/>
        <color indexed="8"/>
        <rFont val="Times New Roman"/>
        <family val="1"/>
      </rPr>
      <t>з урахуванням витрат на утримання та ремонт ЦТП
____________________________________________________ 
(найменування суб’єкта господарювання - виконавця послуг)</t>
    </r>
  </si>
  <si>
    <t>Тарифи на послуги з постачання гарячої води (без ПДВ)</t>
  </si>
  <si>
    <t>Тарифи на послуги з ПДВ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</si>
</sst>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170" fontId="45" fillId="0" borderId="0" xfId="0" applyNumberFormat="1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170" fontId="42" fillId="0" borderId="10" xfId="0" applyNumberFormat="1" applyFont="1" applyBorder="1" applyAlignment="1">
      <alignment vertical="center" wrapText="1"/>
    </xf>
    <xf numFmtId="2" fontId="42" fillId="34" borderId="10" xfId="0" applyNumberFormat="1" applyFont="1" applyFill="1" applyBorder="1" applyAlignment="1">
      <alignment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71" fontId="42" fillId="0" borderId="10" xfId="0" applyNumberFormat="1" applyFont="1" applyBorder="1" applyAlignment="1">
      <alignment horizontal="center" vertical="center" wrapText="1"/>
    </xf>
    <xf numFmtId="171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top" wrapText="1"/>
    </xf>
    <xf numFmtId="170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vertical="top" wrapText="1"/>
    </xf>
    <xf numFmtId="2" fontId="42" fillId="34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top" wrapText="1"/>
    </xf>
    <xf numFmtId="1" fontId="42" fillId="34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2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&#1086;&#1073;&#1089;.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72;%20&#1086;&#1087;&#1072;&#1083;&#1077;&#1085;&#1085;&#1103;%20&#1075;&#1072;&#1088;&#1103;&#1095;&#1072;%20&#1074;&#1086;&#1076;&#1072;.&#1110;&#1085;&#1096;&#1110;%20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90;&#1077;&#1087;.&#1077;&#1085;&#1077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7%20&#1088;&#1110;&#1095;.&#1087;&#1083;&#1072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%20&#1043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7">
          <cell r="C7">
            <v>4277</v>
          </cell>
        </row>
        <row r="16">
          <cell r="C16">
            <v>85108</v>
          </cell>
        </row>
        <row r="18">
          <cell r="C18">
            <v>4320.8</v>
          </cell>
        </row>
        <row r="19">
          <cell r="C19">
            <v>0.050768435399727405</v>
          </cell>
        </row>
      </sheetData>
      <sheetData sheetId="1">
        <row r="8">
          <cell r="C8">
            <v>8</v>
          </cell>
        </row>
        <row r="13">
          <cell r="C13">
            <v>3825</v>
          </cell>
        </row>
        <row r="15">
          <cell r="C15">
            <v>188.4</v>
          </cell>
        </row>
        <row r="16">
          <cell r="C16">
            <v>0.04925490196078432</v>
          </cell>
        </row>
      </sheetData>
      <sheetData sheetId="2">
        <row r="9">
          <cell r="C9">
            <v>8</v>
          </cell>
        </row>
        <row r="15">
          <cell r="C15">
            <v>26</v>
          </cell>
        </row>
        <row r="16">
          <cell r="C16">
            <v>1.2</v>
          </cell>
        </row>
        <row r="17">
          <cell r="C17">
            <v>0.04615384615384615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цтп без ком.сбор"/>
      <sheetName val="з цтп без ком.сбор"/>
      <sheetName val="без цтп з ком.сбор"/>
      <sheetName val="з цтп з ком.сбор"/>
    </sheetNames>
    <sheetDataSet>
      <sheetData sheetId="0">
        <row r="18">
          <cell r="M18">
            <v>98.81835819653848</v>
          </cell>
          <cell r="O18">
            <v>133.4785624423057</v>
          </cell>
        </row>
        <row r="26">
          <cell r="L26">
            <v>2781</v>
          </cell>
          <cell r="N26">
            <v>1774</v>
          </cell>
        </row>
      </sheetData>
      <sheetData sheetId="1">
        <row r="18">
          <cell r="M18">
            <v>117.58126053239596</v>
          </cell>
          <cell r="O18">
            <v>159.9008873642563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з ком."/>
      <sheetName val="Струк. нас.кол.без ЦТП"/>
      <sheetName val="Структ. нас. (інд)без ЦТП"/>
      <sheetName val="Структ. нас.кол. (ЦТП)"/>
      <sheetName val="Структ. нас.інд. (ЦТП) "/>
      <sheetName val="Структ. бюдж"/>
      <sheetName val="Структ. бюдж (ЦТП)"/>
      <sheetName val="Структ.інші"/>
      <sheetName val="Структ.реліг."/>
    </sheetNames>
    <sheetDataSet>
      <sheetData sheetId="0">
        <row r="27">
          <cell r="E27">
            <v>1722.2792303905983</v>
          </cell>
          <cell r="G27">
            <v>1681.3860602851726</v>
          </cell>
          <cell r="H27">
            <v>1714.5867310956396</v>
          </cell>
        </row>
        <row r="29">
          <cell r="E29">
            <v>50.346410384846116</v>
          </cell>
          <cell r="H29">
            <v>50.346410384846116</v>
          </cell>
        </row>
        <row r="31">
          <cell r="E31">
            <v>1768.079695638926</v>
          </cell>
          <cell r="G31">
            <v>1727.1765255335004</v>
          </cell>
        </row>
        <row r="33">
          <cell r="E33">
            <v>52.09078639897475</v>
          </cell>
          <cell r="G33">
            <v>52.09078639897475</v>
          </cell>
        </row>
      </sheetData>
      <sheetData sheetId="1">
        <row r="27">
          <cell r="E27">
            <v>1732.9388923076997</v>
          </cell>
        </row>
        <row r="31">
          <cell r="E31">
            <v>1778.7393575560275</v>
          </cell>
        </row>
        <row r="33">
          <cell r="E33">
            <v>52.09078639897475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F51">
            <v>652</v>
          </cell>
        </row>
        <row r="54">
          <cell r="F54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C17">
            <v>0.05077201475876008</v>
          </cell>
        </row>
      </sheetData>
      <sheetData sheetId="1">
        <row r="16">
          <cell r="C16">
            <v>0.04925490196078432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8">
      <selection activeCell="B28" sqref="B28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hidden="1" customWidth="1"/>
    <col min="4" max="4" width="12.140625" style="0" customWidth="1"/>
    <col min="5" max="5" width="10.8515625" style="0" hidden="1" customWidth="1"/>
    <col min="6" max="6" width="13.140625" style="0" customWidth="1"/>
    <col min="7" max="7" width="11.8515625" style="0" hidden="1" customWidth="1"/>
    <col min="8" max="8" width="12.57421875" style="0" customWidth="1"/>
    <col min="9" max="9" width="11.57421875" style="0" hidden="1" customWidth="1"/>
    <col min="10" max="10" width="12.28125" style="0" customWidth="1"/>
    <col min="11" max="14" width="0" style="0" hidden="1" customWidth="1"/>
  </cols>
  <sheetData>
    <row r="1" spans="1:10" ht="51.7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</row>
    <row r="2" spans="1:9" ht="22.5" customHeight="1">
      <c r="A2" s="1"/>
      <c r="B2" s="63" t="s">
        <v>32</v>
      </c>
      <c r="C2" s="63"/>
      <c r="D2" s="63"/>
      <c r="E2" s="63"/>
      <c r="F2" s="63"/>
      <c r="G2" s="63"/>
      <c r="H2" s="63"/>
      <c r="I2" s="63"/>
    </row>
    <row r="3" spans="1:10" ht="42" customHeight="1">
      <c r="A3" s="54" t="s">
        <v>0</v>
      </c>
      <c r="B3" s="55" t="s">
        <v>1</v>
      </c>
      <c r="C3" s="56" t="s">
        <v>28</v>
      </c>
      <c r="D3" s="57"/>
      <c r="E3" s="57"/>
      <c r="F3" s="58"/>
      <c r="G3" s="55" t="s">
        <v>29</v>
      </c>
      <c r="H3" s="55"/>
      <c r="I3" s="52" t="s">
        <v>30</v>
      </c>
      <c r="J3" s="52"/>
    </row>
    <row r="4" spans="1:10" ht="81.75" customHeight="1">
      <c r="A4" s="54"/>
      <c r="B4" s="55"/>
      <c r="C4" s="59" t="s">
        <v>27</v>
      </c>
      <c r="D4" s="59"/>
      <c r="E4" s="60" t="s">
        <v>33</v>
      </c>
      <c r="F4" s="61"/>
      <c r="G4" s="55"/>
      <c r="H4" s="55"/>
      <c r="I4" s="52"/>
      <c r="J4" s="52"/>
    </row>
    <row r="5" spans="1:10" ht="18.75">
      <c r="A5" s="54"/>
      <c r="B5" s="55"/>
      <c r="C5" s="7" t="s">
        <v>2</v>
      </c>
      <c r="D5" s="17" t="s">
        <v>20</v>
      </c>
      <c r="E5" s="7" t="s">
        <v>2</v>
      </c>
      <c r="F5" s="7" t="s">
        <v>20</v>
      </c>
      <c r="G5" s="9" t="s">
        <v>2</v>
      </c>
      <c r="H5" s="9" t="s">
        <v>20</v>
      </c>
      <c r="I5" s="9" t="s">
        <v>2</v>
      </c>
      <c r="J5" s="9" t="s">
        <v>20</v>
      </c>
    </row>
    <row r="6" spans="1:10" ht="12.75">
      <c r="A6" s="6">
        <v>1</v>
      </c>
      <c r="B6" s="6">
        <v>2</v>
      </c>
      <c r="C6" s="6">
        <v>3</v>
      </c>
      <c r="D6" s="6">
        <v>3</v>
      </c>
      <c r="E6" s="8">
        <v>5</v>
      </c>
      <c r="F6" s="8">
        <v>4</v>
      </c>
      <c r="G6" s="8">
        <v>7</v>
      </c>
      <c r="H6" s="8">
        <v>5</v>
      </c>
      <c r="I6" s="8">
        <v>9</v>
      </c>
      <c r="J6" s="8">
        <v>6</v>
      </c>
    </row>
    <row r="7" spans="1:10" ht="66" customHeight="1">
      <c r="A7" s="2">
        <v>1</v>
      </c>
      <c r="B7" s="3" t="s">
        <v>3</v>
      </c>
      <c r="C7" s="13" t="e">
        <f>C20*D23*D18</f>
        <v>#REF!</v>
      </c>
      <c r="D7" s="13">
        <v>87.97859620579861</v>
      </c>
      <c r="E7" s="13">
        <v>6197.739335456681</v>
      </c>
      <c r="F7" s="13">
        <v>87.43742184837731</v>
      </c>
      <c r="G7" s="13">
        <v>308.0774006741811</v>
      </c>
      <c r="H7" s="13">
        <v>82.81650555757555</v>
      </c>
      <c r="I7" s="13">
        <v>2.0575040773147673</v>
      </c>
      <c r="J7" s="13">
        <v>79.13477220441413</v>
      </c>
    </row>
    <row r="8" spans="1:11" ht="47.25">
      <c r="A8" s="2">
        <v>2</v>
      </c>
      <c r="B8" s="3" t="s">
        <v>4</v>
      </c>
      <c r="C8" s="13" t="e">
        <f>C22*D24</f>
        <v>#REF!</v>
      </c>
      <c r="D8" s="13">
        <v>8.34</v>
      </c>
      <c r="E8" s="13">
        <v>591.15588</v>
      </c>
      <c r="F8" s="13">
        <v>8.34</v>
      </c>
      <c r="G8" s="13">
        <v>31.024800000000003</v>
      </c>
      <c r="H8" s="13">
        <v>8.34</v>
      </c>
      <c r="I8" s="13">
        <v>0.21683999999999998</v>
      </c>
      <c r="J8" s="13">
        <v>8.34</v>
      </c>
      <c r="K8" s="16" t="e">
        <f>C8+E8</f>
        <v>#REF!</v>
      </c>
    </row>
    <row r="9" spans="1:10" ht="15.75">
      <c r="A9" s="2">
        <v>3</v>
      </c>
      <c r="B9" s="3" t="s">
        <v>16</v>
      </c>
      <c r="C9" s="13" t="e">
        <f aca="true" t="shared" si="0" ref="C9:J9">SUM(C7:C8)</f>
        <v>#REF!</v>
      </c>
      <c r="D9" s="13">
        <v>96.31859620579861</v>
      </c>
      <c r="E9" s="13">
        <v>6788.895215456681</v>
      </c>
      <c r="F9" s="13">
        <v>95.77742184837732</v>
      </c>
      <c r="G9" s="13">
        <v>339.1022006741811</v>
      </c>
      <c r="H9" s="13">
        <v>91.15650555757556</v>
      </c>
      <c r="I9" s="13">
        <v>2.274344077314767</v>
      </c>
      <c r="J9" s="13">
        <v>87.47477220441414</v>
      </c>
    </row>
    <row r="10" spans="1:11" ht="31.5">
      <c r="A10" s="2">
        <v>4</v>
      </c>
      <c r="B10" s="3" t="s">
        <v>5</v>
      </c>
      <c r="C10" s="13" t="e">
        <f aca="true" t="shared" si="1" ref="C10:I10">C11</f>
        <v>#REF!</v>
      </c>
      <c r="D10" s="40">
        <v>2.556008483231225</v>
      </c>
      <c r="E10" s="40">
        <v>181.1749933083957</v>
      </c>
      <c r="F10" s="40">
        <v>2.556008483231225</v>
      </c>
      <c r="G10" s="40">
        <v>9.224883928208794</v>
      </c>
      <c r="H10" s="40">
        <v>2.479807507583009</v>
      </c>
      <c r="I10" s="40">
        <v>0.060415692461815336</v>
      </c>
      <c r="J10" s="40">
        <v>2.32368047930059</v>
      </c>
      <c r="K10" s="14"/>
    </row>
    <row r="11" spans="1:10" ht="50.25" customHeight="1">
      <c r="A11" s="4" t="s">
        <v>17</v>
      </c>
      <c r="B11" s="3" t="s">
        <v>6</v>
      </c>
      <c r="C11" s="13" t="e">
        <f>C20*D23*D19</f>
        <v>#REF!</v>
      </c>
      <c r="D11" s="40">
        <v>2.556008483231225</v>
      </c>
      <c r="E11" s="40">
        <v>181.1749933083957</v>
      </c>
      <c r="F11" s="40">
        <v>2.556008483231225</v>
      </c>
      <c r="G11" s="40">
        <v>9.224883928208794</v>
      </c>
      <c r="H11" s="40">
        <v>2.479807507583009</v>
      </c>
      <c r="I11" s="40">
        <v>0.060415692461815336</v>
      </c>
      <c r="J11" s="40">
        <v>2.32368047930059</v>
      </c>
    </row>
    <row r="12" spans="1:10" ht="15.75" hidden="1">
      <c r="A12" s="2">
        <v>5</v>
      </c>
      <c r="B12" s="3" t="s">
        <v>7</v>
      </c>
      <c r="C12" s="13" t="e">
        <f>C9+C10</f>
        <v>#REF!</v>
      </c>
      <c r="D12" s="2" t="s">
        <v>8</v>
      </c>
      <c r="E12" s="13">
        <v>6970.070208765077</v>
      </c>
      <c r="F12" s="2" t="s">
        <v>8</v>
      </c>
      <c r="G12" s="13">
        <v>348.3270846023899</v>
      </c>
      <c r="H12" s="2" t="s">
        <v>8</v>
      </c>
      <c r="I12" s="13">
        <v>2.3347597697765825</v>
      </c>
      <c r="J12" s="2" t="s">
        <v>8</v>
      </c>
    </row>
    <row r="13" spans="1:10" ht="31.5">
      <c r="A13" s="2">
        <v>5</v>
      </c>
      <c r="B13" s="3" t="s">
        <v>42</v>
      </c>
      <c r="C13" s="2" t="s">
        <v>8</v>
      </c>
      <c r="D13" s="13">
        <v>98.87460468902984</v>
      </c>
      <c r="E13" s="2" t="s">
        <v>8</v>
      </c>
      <c r="F13" s="13">
        <v>98.33343033160854</v>
      </c>
      <c r="G13" s="2" t="s">
        <v>8</v>
      </c>
      <c r="H13" s="13">
        <v>93.63631306515857</v>
      </c>
      <c r="I13" s="2" t="s">
        <v>8</v>
      </c>
      <c r="J13" s="13">
        <v>89.79845268371471</v>
      </c>
    </row>
    <row r="14" spans="1:14" ht="16.5" customHeight="1">
      <c r="A14" s="2">
        <v>6</v>
      </c>
      <c r="B14" s="45" t="s">
        <v>43</v>
      </c>
      <c r="C14" s="2" t="s">
        <v>8</v>
      </c>
      <c r="D14" s="31">
        <v>118.6495256268358</v>
      </c>
      <c r="E14" s="11" t="s">
        <v>8</v>
      </c>
      <c r="F14" s="31">
        <v>118.00011639793024</v>
      </c>
      <c r="G14" s="11" t="s">
        <v>8</v>
      </c>
      <c r="H14" s="31">
        <v>112.36357567819029</v>
      </c>
      <c r="I14" s="11" t="s">
        <v>8</v>
      </c>
      <c r="J14" s="31">
        <v>107.75814322045765</v>
      </c>
      <c r="K14" s="15">
        <f>'[2]без цтп без ком.сбор'!$M$18</f>
        <v>98.81835819653848</v>
      </c>
      <c r="L14" s="15">
        <f>'[2]без цтп без ком.сбор'!$O$18</f>
        <v>133.4785624423057</v>
      </c>
      <c r="M14" s="15">
        <f>'[2]з цтп без ком.сбор'!$M$18</f>
        <v>117.58126053239596</v>
      </c>
      <c r="N14" s="15">
        <f>'[2]з цтп без ком.сбор'!$O$18</f>
        <v>159.9008873642563</v>
      </c>
    </row>
    <row r="15" spans="1:10" ht="18.75" customHeight="1" hidden="1">
      <c r="A15" s="4"/>
      <c r="B15" s="18" t="s">
        <v>18</v>
      </c>
      <c r="C15" s="19"/>
      <c r="D15" s="20"/>
      <c r="E15" s="19"/>
      <c r="F15" s="20"/>
      <c r="G15" s="19"/>
      <c r="H15" s="20"/>
      <c r="I15" s="19"/>
      <c r="J15" s="20"/>
    </row>
    <row r="16" spans="1:10" ht="35.25" customHeight="1" hidden="1">
      <c r="A16" s="2">
        <v>1</v>
      </c>
      <c r="B16" s="3" t="s">
        <v>9</v>
      </c>
      <c r="C16" s="10" t="e">
        <f>'[1]населення'!$C$18-#REF!</f>
        <v>#REF!</v>
      </c>
      <c r="D16" s="2" t="s">
        <v>8</v>
      </c>
      <c r="E16" s="10" t="e">
        <f>'[1]населення'!$C$18-#REF!</f>
        <v>#REF!</v>
      </c>
      <c r="F16" s="2" t="s">
        <v>8</v>
      </c>
      <c r="G16" s="33" t="e">
        <f>'[1]бюджет'!$C$15-#REF!</f>
        <v>#REF!</v>
      </c>
      <c r="H16" s="2" t="s">
        <v>8</v>
      </c>
      <c r="I16" s="29">
        <f>'[1]інші'!$C$16</f>
        <v>1.2</v>
      </c>
      <c r="J16" s="2" t="s">
        <v>8</v>
      </c>
    </row>
    <row r="17" spans="1:10" ht="15.75" hidden="1">
      <c r="A17" s="2">
        <v>2</v>
      </c>
      <c r="B17" s="3" t="s">
        <v>19</v>
      </c>
      <c r="C17" s="2" t="s">
        <v>8</v>
      </c>
      <c r="D17" s="11">
        <f>D18+D19</f>
        <v>1783.2853026925459</v>
      </c>
      <c r="E17" s="2" t="s">
        <v>8</v>
      </c>
      <c r="F17" s="11">
        <f>F18+F19</f>
        <v>1772.6256407754445</v>
      </c>
      <c r="G17" s="2" t="s">
        <v>8</v>
      </c>
      <c r="H17" s="11">
        <f>H18+H19</f>
        <v>1731.7324706700188</v>
      </c>
      <c r="I17" s="2" t="s">
        <v>8</v>
      </c>
      <c r="J17" s="11">
        <f>J18+J19</f>
        <v>1764.9331414804858</v>
      </c>
    </row>
    <row r="18" spans="1:10" ht="30" hidden="1">
      <c r="A18" s="2" t="s">
        <v>22</v>
      </c>
      <c r="B18" s="12" t="s">
        <v>24</v>
      </c>
      <c r="C18" s="2" t="s">
        <v>8</v>
      </c>
      <c r="D18" s="11">
        <f>'[3]Лист1 з ком.'!$E$27</f>
        <v>1732.9388923076997</v>
      </c>
      <c r="E18" s="2" t="s">
        <v>8</v>
      </c>
      <c r="F18" s="11">
        <f>'[3]Лист1'!$E$27</f>
        <v>1722.2792303905983</v>
      </c>
      <c r="G18" s="2" t="s">
        <v>8</v>
      </c>
      <c r="H18" s="11">
        <f>'[3]Лист1'!$G$27</f>
        <v>1681.3860602851726</v>
      </c>
      <c r="I18" s="2" t="s">
        <v>8</v>
      </c>
      <c r="J18" s="11">
        <f>'[3]Лист1'!$H$27</f>
        <v>1714.5867310956396</v>
      </c>
    </row>
    <row r="19" spans="1:10" ht="30" hidden="1">
      <c r="A19" s="2" t="s">
        <v>23</v>
      </c>
      <c r="B19" s="12" t="s">
        <v>25</v>
      </c>
      <c r="C19" s="2" t="s">
        <v>8</v>
      </c>
      <c r="D19" s="11">
        <f>'[3]Лист1'!$E$29</f>
        <v>50.346410384846116</v>
      </c>
      <c r="E19" s="2" t="s">
        <v>8</v>
      </c>
      <c r="F19" s="11">
        <f>'[3]Лист1'!$E$29</f>
        <v>50.346410384846116</v>
      </c>
      <c r="G19" s="2" t="s">
        <v>8</v>
      </c>
      <c r="H19" s="11">
        <f>'[3]Лист1'!$E$29</f>
        <v>50.346410384846116</v>
      </c>
      <c r="I19" s="2" t="s">
        <v>8</v>
      </c>
      <c r="J19" s="11">
        <f>'[3]Лист1'!$H$29</f>
        <v>50.346410384846116</v>
      </c>
    </row>
    <row r="20" spans="1:10" ht="48.75" customHeight="1" hidden="1">
      <c r="A20" s="2">
        <v>3</v>
      </c>
      <c r="B20" s="3" t="s">
        <v>12</v>
      </c>
      <c r="C20" s="22" t="e">
        <f>'[1]населення'!$C$16/1000-#REF!</f>
        <v>#REF!</v>
      </c>
      <c r="D20" s="7" t="s">
        <v>8</v>
      </c>
      <c r="E20" s="22" t="e">
        <f>'[1]населення'!$C$16/1000-#REF!</f>
        <v>#REF!</v>
      </c>
      <c r="F20" s="2" t="s">
        <v>8</v>
      </c>
      <c r="G20" s="30" t="e">
        <f>'[1]бюджет'!$C$13/1000-#REF!</f>
        <v>#REF!</v>
      </c>
      <c r="H20" s="11" t="s">
        <v>8</v>
      </c>
      <c r="I20" s="30">
        <f>'[1]інші'!$C$15/1000</f>
        <v>0.026</v>
      </c>
      <c r="J20" s="2" t="s">
        <v>8</v>
      </c>
    </row>
    <row r="21" spans="1:10" ht="30.75" customHeight="1" hidden="1">
      <c r="A21" s="2">
        <v>4</v>
      </c>
      <c r="B21" s="3" t="s">
        <v>10</v>
      </c>
      <c r="C21" s="23">
        <f>'[2]без цтп без ком.сбор'!L26</f>
        <v>2781</v>
      </c>
      <c r="D21" s="24" t="s">
        <v>8</v>
      </c>
      <c r="E21" s="23">
        <f>'[2]без цтп без ком.сбор'!N26</f>
        <v>1774</v>
      </c>
      <c r="F21" s="21" t="s">
        <v>8</v>
      </c>
      <c r="G21" s="28">
        <f>'[1]бюджет'!$C$8</f>
        <v>8</v>
      </c>
      <c r="H21" s="11" t="s">
        <v>8</v>
      </c>
      <c r="I21" s="32">
        <f>'[1]інші'!$C$9</f>
        <v>8</v>
      </c>
      <c r="J21" s="2" t="s">
        <v>8</v>
      </c>
    </row>
    <row r="22" spans="1:10" ht="34.5" hidden="1">
      <c r="A22" s="2">
        <v>5</v>
      </c>
      <c r="B22" s="3" t="s">
        <v>13</v>
      </c>
      <c r="C22" s="22" t="e">
        <f>C20</f>
        <v>#REF!</v>
      </c>
      <c r="D22" s="30" t="s">
        <v>8</v>
      </c>
      <c r="E22" s="22" t="e">
        <f>E20</f>
        <v>#REF!</v>
      </c>
      <c r="F22" s="2" t="s">
        <v>8</v>
      </c>
      <c r="G22" s="30" t="e">
        <f>G20</f>
        <v>#REF!</v>
      </c>
      <c r="H22" s="2" t="s">
        <v>8</v>
      </c>
      <c r="I22" s="30">
        <f>'[1]інші'!$C$15/1000</f>
        <v>0.026</v>
      </c>
      <c r="J22" s="2" t="s">
        <v>8</v>
      </c>
    </row>
    <row r="23" spans="1:10" ht="50.25" hidden="1">
      <c r="A23" s="2">
        <v>6</v>
      </c>
      <c r="B23" s="3" t="s">
        <v>14</v>
      </c>
      <c r="C23" s="7" t="s">
        <v>8</v>
      </c>
      <c r="D23" s="26">
        <f>'[1]населення'!$C$19</f>
        <v>0.050768435399727405</v>
      </c>
      <c r="E23" s="7" t="s">
        <v>8</v>
      </c>
      <c r="F23" s="26">
        <f>'[1]населення'!$C$19</f>
        <v>0.050768435399727405</v>
      </c>
      <c r="G23" s="7" t="s">
        <v>8</v>
      </c>
      <c r="H23" s="26">
        <f>'[1]бюджет'!$C$16</f>
        <v>0.04925490196078432</v>
      </c>
      <c r="I23" s="7" t="s">
        <v>8</v>
      </c>
      <c r="J23" s="25">
        <f>'[1]інші'!$C$17</f>
        <v>0.04615384615384615</v>
      </c>
    </row>
    <row r="24" spans="1:10" ht="31.5" hidden="1">
      <c r="A24" s="2">
        <v>7</v>
      </c>
      <c r="B24" s="3" t="s">
        <v>26</v>
      </c>
      <c r="C24" s="2" t="s">
        <v>8</v>
      </c>
      <c r="D24" s="13">
        <v>8.34</v>
      </c>
      <c r="E24" s="2" t="s">
        <v>8</v>
      </c>
      <c r="F24" s="13">
        <v>8.34</v>
      </c>
      <c r="G24" s="2" t="s">
        <v>8</v>
      </c>
      <c r="H24" s="13">
        <v>8.34</v>
      </c>
      <c r="I24" s="2" t="s">
        <v>8</v>
      </c>
      <c r="J24" s="11">
        <v>8.34</v>
      </c>
    </row>
    <row r="25" spans="1:6" ht="18" customHeight="1" hidden="1">
      <c r="A25" s="50" t="s">
        <v>11</v>
      </c>
      <c r="B25" s="50"/>
      <c r="C25" s="1"/>
      <c r="D25" s="1"/>
      <c r="E25" s="1"/>
      <c r="F25" s="1"/>
    </row>
    <row r="26" spans="2:10" ht="18.75" customHeight="1" hidden="1">
      <c r="B26" s="51" t="s">
        <v>15</v>
      </c>
      <c r="C26" s="51"/>
      <c r="D26" s="51"/>
      <c r="E26" s="51"/>
      <c r="F26" s="51"/>
      <c r="G26" s="51"/>
      <c r="H26" s="51"/>
      <c r="I26" s="51"/>
      <c r="J26" s="51"/>
    </row>
    <row r="27" spans="1:10" ht="19.5" customHeight="1" hidden="1">
      <c r="A27" s="5"/>
      <c r="B27" s="51" t="s">
        <v>21</v>
      </c>
      <c r="C27" s="51"/>
      <c r="D27" s="51"/>
      <c r="E27" s="51"/>
      <c r="F27" s="51"/>
      <c r="G27" s="51"/>
      <c r="H27" s="51"/>
      <c r="I27" s="51"/>
      <c r="J27" s="51"/>
    </row>
    <row r="28" spans="1:10" ht="19.5" customHeight="1">
      <c r="A28" s="5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25.5" customHeight="1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25.5" customHeight="1">
      <c r="A30" s="49" t="s">
        <v>37</v>
      </c>
      <c r="B30" s="49"/>
      <c r="C30" s="49"/>
      <c r="D30" s="49"/>
      <c r="E30" s="49"/>
      <c r="F30" s="49"/>
      <c r="G30" s="49"/>
      <c r="H30" s="49"/>
      <c r="I30" s="49"/>
      <c r="J30" s="49"/>
    </row>
    <row r="32" ht="12.75">
      <c r="B32" s="41"/>
    </row>
  </sheetData>
  <sheetProtection/>
  <mergeCells count="14">
    <mergeCell ref="A25:B25"/>
    <mergeCell ref="B26:J26"/>
    <mergeCell ref="B27:J27"/>
    <mergeCell ref="A29:J29"/>
    <mergeCell ref="A30:J30"/>
    <mergeCell ref="A1:J1"/>
    <mergeCell ref="B2:I2"/>
    <mergeCell ref="A3:A5"/>
    <mergeCell ref="B3:B5"/>
    <mergeCell ref="C3:F3"/>
    <mergeCell ref="G3:H4"/>
    <mergeCell ref="I3:J4"/>
    <mergeCell ref="C4:D4"/>
    <mergeCell ref="E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7">
      <selection activeCell="D7" sqref="D7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hidden="1" customWidth="1"/>
    <col min="4" max="4" width="14.421875" style="0" customWidth="1"/>
    <col min="5" max="5" width="0.13671875" style="0" customWidth="1"/>
    <col min="6" max="6" width="14.8515625" style="0" customWidth="1"/>
    <col min="7" max="7" width="11.8515625" style="0" hidden="1" customWidth="1"/>
    <col min="8" max="8" width="16.00390625" style="0" customWidth="1"/>
    <col min="9" max="12" width="0" style="0" hidden="1" customWidth="1"/>
  </cols>
  <sheetData>
    <row r="1" spans="1:8" ht="51.75" customHeight="1">
      <c r="A1" s="62" t="s">
        <v>41</v>
      </c>
      <c r="B1" s="62"/>
      <c r="C1" s="62"/>
      <c r="D1" s="62"/>
      <c r="E1" s="62"/>
      <c r="F1" s="62"/>
      <c r="G1" s="62"/>
      <c r="H1" s="62"/>
    </row>
    <row r="2" spans="1:8" ht="22.5" customHeight="1">
      <c r="A2" s="42"/>
      <c r="B2" s="63" t="s">
        <v>32</v>
      </c>
      <c r="C2" s="63"/>
      <c r="D2" s="63"/>
      <c r="E2" s="63"/>
      <c r="F2" s="63"/>
      <c r="G2" s="63"/>
      <c r="H2" s="63"/>
    </row>
    <row r="3" spans="1:8" ht="42" customHeight="1">
      <c r="A3" s="54" t="s">
        <v>0</v>
      </c>
      <c r="B3" s="55" t="s">
        <v>1</v>
      </c>
      <c r="C3" s="56" t="s">
        <v>28</v>
      </c>
      <c r="D3" s="57"/>
      <c r="E3" s="57"/>
      <c r="F3" s="58"/>
      <c r="G3" s="55" t="s">
        <v>29</v>
      </c>
      <c r="H3" s="55"/>
    </row>
    <row r="4" spans="1:8" ht="81.75" customHeight="1">
      <c r="A4" s="54"/>
      <c r="B4" s="55"/>
      <c r="C4" s="59" t="s">
        <v>27</v>
      </c>
      <c r="D4" s="59"/>
      <c r="E4" s="60" t="s">
        <v>31</v>
      </c>
      <c r="F4" s="61"/>
      <c r="G4" s="55"/>
      <c r="H4" s="55"/>
    </row>
    <row r="5" spans="1:8" ht="22.5" customHeight="1">
      <c r="A5" s="54"/>
      <c r="B5" s="55"/>
      <c r="C5" s="7" t="s">
        <v>2</v>
      </c>
      <c r="D5" s="7" t="s">
        <v>20</v>
      </c>
      <c r="E5" s="7" t="s">
        <v>2</v>
      </c>
      <c r="F5" s="7" t="s">
        <v>20</v>
      </c>
      <c r="G5" s="9" t="s">
        <v>2</v>
      </c>
      <c r="H5" s="9" t="s">
        <v>20</v>
      </c>
    </row>
    <row r="6" spans="1:8" ht="12.75">
      <c r="A6" s="6">
        <v>1</v>
      </c>
      <c r="B6" s="6">
        <v>2</v>
      </c>
      <c r="C6" s="6">
        <v>3</v>
      </c>
      <c r="D6" s="6">
        <v>3</v>
      </c>
      <c r="E6" s="8">
        <v>5</v>
      </c>
      <c r="F6" s="8">
        <v>4</v>
      </c>
      <c r="G6" s="8">
        <v>7</v>
      </c>
      <c r="H6" s="8">
        <v>5</v>
      </c>
    </row>
    <row r="7" spans="1:8" ht="66" customHeight="1">
      <c r="A7" s="2">
        <v>1</v>
      </c>
      <c r="B7" s="3" t="s">
        <v>3</v>
      </c>
      <c r="C7" s="13">
        <f>C20*D23*D18</f>
        <v>1284.7526336800327</v>
      </c>
      <c r="D7" s="27">
        <v>90.31018091382205</v>
      </c>
      <c r="E7" s="27">
        <v>1277.0533444817818</v>
      </c>
      <c r="F7" s="27">
        <v>89.76896840164359</v>
      </c>
      <c r="G7" s="27">
        <v>8.932550595582669</v>
      </c>
      <c r="H7" s="27">
        <v>85.07191043412065</v>
      </c>
    </row>
    <row r="8" spans="1:9" ht="47.25">
      <c r="A8" s="2">
        <v>2</v>
      </c>
      <c r="B8" s="3" t="s">
        <v>4</v>
      </c>
      <c r="C8" s="13">
        <f>C22*D24</f>
        <v>118.64484</v>
      </c>
      <c r="D8" s="27">
        <v>8.34</v>
      </c>
      <c r="E8" s="27">
        <v>118.64484</v>
      </c>
      <c r="F8" s="27">
        <v>8.34</v>
      </c>
      <c r="G8" s="27">
        <v>0.8756999999999999</v>
      </c>
      <c r="H8" s="27">
        <v>8.34</v>
      </c>
      <c r="I8" s="16">
        <f>C8+E8</f>
        <v>237.28968</v>
      </c>
    </row>
    <row r="9" spans="1:8" ht="15.75">
      <c r="A9" s="2">
        <v>3</v>
      </c>
      <c r="B9" s="3" t="s">
        <v>16</v>
      </c>
      <c r="C9" s="13">
        <f aca="true" t="shared" si="0" ref="C9:H9">SUM(C7:C8)</f>
        <v>1403.3974736800326</v>
      </c>
      <c r="D9" s="11">
        <v>98.65018091382206</v>
      </c>
      <c r="E9" s="11">
        <v>1395.6981844817817</v>
      </c>
      <c r="F9" s="11">
        <v>98.1089684016436</v>
      </c>
      <c r="G9" s="11">
        <v>9.808250595582669</v>
      </c>
      <c r="H9" s="11">
        <v>93.41191043412066</v>
      </c>
    </row>
    <row r="10" spans="1:9" ht="31.5">
      <c r="A10" s="2">
        <v>4</v>
      </c>
      <c r="B10" s="3" t="s">
        <v>5</v>
      </c>
      <c r="C10" s="13">
        <f>C11</f>
        <v>37.62427290555909</v>
      </c>
      <c r="D10" s="11">
        <v>2.644754175844165</v>
      </c>
      <c r="E10" s="11">
        <v>37.62427290555909</v>
      </c>
      <c r="F10" s="11">
        <v>2.644754175844165</v>
      </c>
      <c r="G10" s="11">
        <v>0.2694012905998741</v>
      </c>
      <c r="H10" s="11">
        <v>2.565726577141658</v>
      </c>
      <c r="I10" s="14"/>
    </row>
    <row r="11" spans="1:8" ht="50.25" customHeight="1">
      <c r="A11" s="4" t="s">
        <v>17</v>
      </c>
      <c r="B11" s="3" t="s">
        <v>6</v>
      </c>
      <c r="C11" s="13">
        <f>C20*D23*D19</f>
        <v>37.62427290555909</v>
      </c>
      <c r="D11" s="11">
        <v>2.644754175844165</v>
      </c>
      <c r="E11" s="11">
        <v>37.62427290555909</v>
      </c>
      <c r="F11" s="11">
        <v>2.644754175844165</v>
      </c>
      <c r="G11" s="11">
        <v>0.2694012905998741</v>
      </c>
      <c r="H11" s="11">
        <v>2.565726577141658</v>
      </c>
    </row>
    <row r="12" spans="1:8" ht="15.75" hidden="1">
      <c r="A12" s="2">
        <v>5</v>
      </c>
      <c r="B12" s="3" t="s">
        <v>7</v>
      </c>
      <c r="C12" s="13">
        <f>C9+C10</f>
        <v>1441.0217465855917</v>
      </c>
      <c r="D12" s="2" t="s">
        <v>8</v>
      </c>
      <c r="E12" s="11">
        <v>1433.3224573873408</v>
      </c>
      <c r="F12" s="2" t="s">
        <v>8</v>
      </c>
      <c r="G12" s="11">
        <v>10.077651886182542</v>
      </c>
      <c r="H12" s="2" t="s">
        <v>8</v>
      </c>
    </row>
    <row r="13" spans="1:8" ht="31.5">
      <c r="A13" s="2">
        <v>5</v>
      </c>
      <c r="B13" s="3" t="s">
        <v>42</v>
      </c>
      <c r="C13" s="2" t="s">
        <v>8</v>
      </c>
      <c r="D13" s="11">
        <v>101.29493508966621</v>
      </c>
      <c r="E13" s="2" t="s">
        <v>8</v>
      </c>
      <c r="F13" s="11">
        <v>100.75372257748775</v>
      </c>
      <c r="G13" s="2" t="s">
        <v>8</v>
      </c>
      <c r="H13" s="11">
        <v>95.9776370112623</v>
      </c>
    </row>
    <row r="14" spans="1:12" ht="16.5" customHeight="1">
      <c r="A14" s="46">
        <v>6</v>
      </c>
      <c r="B14" s="45" t="s">
        <v>43</v>
      </c>
      <c r="C14" s="2" t="s">
        <v>8</v>
      </c>
      <c r="D14" s="43">
        <v>121.55392210759945</v>
      </c>
      <c r="E14" s="11" t="s">
        <v>8</v>
      </c>
      <c r="F14" s="43">
        <v>120.9044670929853</v>
      </c>
      <c r="G14" s="11" t="s">
        <v>8</v>
      </c>
      <c r="H14" s="43">
        <v>115.17316441351475</v>
      </c>
      <c r="I14" s="15">
        <f>'[2]без цтп без ком.сбор'!$M$18</f>
        <v>98.81835819653848</v>
      </c>
      <c r="J14" s="15">
        <f>'[2]без цтп без ком.сбор'!$O$18</f>
        <v>133.4785624423057</v>
      </c>
      <c r="K14" s="15">
        <f>'[2]з цтп без ком.сбор'!$M$18</f>
        <v>117.58126053239596</v>
      </c>
      <c r="L14" s="15">
        <f>'[2]з цтп без ком.сбор'!$O$18</f>
        <v>159.9008873642563</v>
      </c>
    </row>
    <row r="15" spans="1:8" ht="18.75" customHeight="1" hidden="1">
      <c r="A15" s="4"/>
      <c r="B15" s="36" t="s">
        <v>18</v>
      </c>
      <c r="C15" s="19"/>
      <c r="D15" s="20"/>
      <c r="E15" s="19"/>
      <c r="F15" s="20"/>
      <c r="G15" s="19"/>
      <c r="H15" s="20"/>
    </row>
    <row r="16" spans="1:8" ht="35.25" customHeight="1" hidden="1">
      <c r="A16" s="2">
        <v>1</v>
      </c>
      <c r="B16" s="3" t="s">
        <v>9</v>
      </c>
      <c r="C16" s="10">
        <f>'[4]Лист1'!$F$51</f>
        <v>652</v>
      </c>
      <c r="D16" s="2" t="s">
        <v>8</v>
      </c>
      <c r="E16" s="10">
        <f>'[4]Лист1'!$F$51</f>
        <v>652</v>
      </c>
      <c r="F16" s="2" t="s">
        <v>8</v>
      </c>
      <c r="G16" s="33">
        <f>'[4]Лист1'!$F$54</f>
        <v>3</v>
      </c>
      <c r="H16" s="2" t="s">
        <v>8</v>
      </c>
    </row>
    <row r="17" spans="1:8" ht="15.75" hidden="1">
      <c r="A17" s="2">
        <v>2</v>
      </c>
      <c r="B17" s="3" t="s">
        <v>19</v>
      </c>
      <c r="C17" s="2" t="s">
        <v>8</v>
      </c>
      <c r="D17" s="11">
        <f>D18+D19</f>
        <v>1830.8301439550023</v>
      </c>
      <c r="E17" s="2" t="s">
        <v>8</v>
      </c>
      <c r="F17" s="11">
        <f>F18+F19</f>
        <v>1820.170482037901</v>
      </c>
      <c r="G17" s="2" t="s">
        <v>8</v>
      </c>
      <c r="H17" s="11">
        <f>H18+H19</f>
        <v>1779.2673119324752</v>
      </c>
    </row>
    <row r="18" spans="1:8" ht="30" hidden="1">
      <c r="A18" s="2" t="s">
        <v>22</v>
      </c>
      <c r="B18" s="12" t="s">
        <v>24</v>
      </c>
      <c r="C18" s="2" t="s">
        <v>8</v>
      </c>
      <c r="D18" s="11">
        <f>'[3]Лист1 з ком.'!$E$31</f>
        <v>1778.7393575560275</v>
      </c>
      <c r="E18" s="2" t="s">
        <v>8</v>
      </c>
      <c r="F18" s="11">
        <f>'[3]Лист1'!$E$31</f>
        <v>1768.079695638926</v>
      </c>
      <c r="G18" s="2" t="s">
        <v>8</v>
      </c>
      <c r="H18" s="11">
        <f>'[3]Лист1'!$G$31</f>
        <v>1727.1765255335004</v>
      </c>
    </row>
    <row r="19" spans="1:8" ht="30" hidden="1">
      <c r="A19" s="2" t="s">
        <v>23</v>
      </c>
      <c r="B19" s="12" t="s">
        <v>25</v>
      </c>
      <c r="C19" s="2" t="s">
        <v>8</v>
      </c>
      <c r="D19" s="11">
        <f>'[3]Лист1 з ком.'!$E$33</f>
        <v>52.09078639897475</v>
      </c>
      <c r="E19" s="2" t="s">
        <v>8</v>
      </c>
      <c r="F19" s="11">
        <f>'[3]Лист1'!$E$33</f>
        <v>52.09078639897475</v>
      </c>
      <c r="G19" s="2" t="s">
        <v>8</v>
      </c>
      <c r="H19" s="11">
        <f>'[3]Лист1'!$G$33</f>
        <v>52.09078639897475</v>
      </c>
    </row>
    <row r="20" spans="1:8" ht="48.75" customHeight="1" hidden="1">
      <c r="A20" s="2">
        <v>3</v>
      </c>
      <c r="B20" s="3" t="s">
        <v>12</v>
      </c>
      <c r="C20" s="22">
        <v>14.226</v>
      </c>
      <c r="D20" s="7" t="s">
        <v>8</v>
      </c>
      <c r="E20" s="22">
        <v>14.226</v>
      </c>
      <c r="F20" s="7" t="s">
        <v>8</v>
      </c>
      <c r="G20" s="30">
        <v>0.105</v>
      </c>
      <c r="H20" s="27" t="s">
        <v>8</v>
      </c>
    </row>
    <row r="21" spans="1:8" ht="30.75" customHeight="1" hidden="1">
      <c r="A21" s="2">
        <v>4</v>
      </c>
      <c r="B21" s="3" t="s">
        <v>10</v>
      </c>
      <c r="C21" s="34">
        <f>'[1]населення'!$C$7</f>
        <v>4277</v>
      </c>
      <c r="D21" s="24" t="s">
        <v>8</v>
      </c>
      <c r="E21" s="34">
        <f>'[1]населення'!$C$7</f>
        <v>4277</v>
      </c>
      <c r="F21" s="35" t="s">
        <v>8</v>
      </c>
      <c r="G21" s="28">
        <f>'[1]бюджет'!$C$8</f>
        <v>8</v>
      </c>
      <c r="H21" s="27" t="s">
        <v>8</v>
      </c>
    </row>
    <row r="22" spans="1:8" ht="34.5" hidden="1">
      <c r="A22" s="2">
        <v>5</v>
      </c>
      <c r="B22" s="3" t="s">
        <v>13</v>
      </c>
      <c r="C22" s="22">
        <f>C20</f>
        <v>14.226</v>
      </c>
      <c r="D22" s="25" t="s">
        <v>8</v>
      </c>
      <c r="E22" s="22">
        <f>E20</f>
        <v>14.226</v>
      </c>
      <c r="F22" s="2" t="s">
        <v>8</v>
      </c>
      <c r="G22" s="30">
        <f>G20</f>
        <v>0.105</v>
      </c>
      <c r="H22" s="2" t="s">
        <v>8</v>
      </c>
    </row>
    <row r="23" spans="1:8" ht="50.25" hidden="1">
      <c r="A23" s="2">
        <v>6</v>
      </c>
      <c r="B23" s="3" t="s">
        <v>14</v>
      </c>
      <c r="C23" s="7" t="s">
        <v>8</v>
      </c>
      <c r="D23" s="26">
        <f>'[5]населення'!$C$17</f>
        <v>0.05077201475876008</v>
      </c>
      <c r="E23" s="7" t="s">
        <v>8</v>
      </c>
      <c r="F23" s="26">
        <f>'[5]населення'!$C$17</f>
        <v>0.05077201475876008</v>
      </c>
      <c r="G23" s="7" t="s">
        <v>8</v>
      </c>
      <c r="H23" s="26">
        <f>'[5]бюджет'!$C$16</f>
        <v>0.04925490196078432</v>
      </c>
    </row>
    <row r="24" spans="1:8" ht="31.5" hidden="1">
      <c r="A24" s="2">
        <v>7</v>
      </c>
      <c r="B24" s="3" t="s">
        <v>26</v>
      </c>
      <c r="C24" s="2" t="s">
        <v>8</v>
      </c>
      <c r="D24" s="13">
        <v>8.34</v>
      </c>
      <c r="E24" s="2" t="s">
        <v>8</v>
      </c>
      <c r="F24" s="13">
        <v>8.34</v>
      </c>
      <c r="G24" s="2" t="s">
        <v>8</v>
      </c>
      <c r="H24" s="13">
        <v>8.34</v>
      </c>
    </row>
    <row r="25" spans="1:6" ht="18" customHeight="1" hidden="1">
      <c r="A25" s="50" t="s">
        <v>11</v>
      </c>
      <c r="B25" s="50"/>
      <c r="C25" s="1"/>
      <c r="D25" s="1"/>
      <c r="E25" s="1"/>
      <c r="F25" s="1"/>
    </row>
    <row r="26" spans="2:8" ht="18.75" customHeight="1" hidden="1">
      <c r="B26" s="51" t="s">
        <v>15</v>
      </c>
      <c r="C26" s="51"/>
      <c r="D26" s="51"/>
      <c r="E26" s="51"/>
      <c r="F26" s="51"/>
      <c r="G26" s="51"/>
      <c r="H26" s="51"/>
    </row>
    <row r="27" spans="1:8" ht="19.5" customHeight="1" hidden="1">
      <c r="A27" s="5"/>
      <c r="B27" s="51" t="s">
        <v>21</v>
      </c>
      <c r="C27" s="51"/>
      <c r="D27" s="51"/>
      <c r="E27" s="51"/>
      <c r="F27" s="51"/>
      <c r="G27" s="51"/>
      <c r="H27" s="51"/>
    </row>
    <row r="28" spans="1:6" ht="25.5" customHeight="1">
      <c r="A28" s="44"/>
      <c r="B28" s="38"/>
      <c r="C28" s="53"/>
      <c r="D28" s="53"/>
      <c r="E28" s="38"/>
      <c r="F28" s="38"/>
    </row>
    <row r="29" spans="1:6" ht="25.5" customHeight="1">
      <c r="A29" s="49" t="s">
        <v>39</v>
      </c>
      <c r="B29" s="49"/>
      <c r="C29" s="49"/>
      <c r="D29" s="49"/>
      <c r="E29" s="37"/>
      <c r="F29" s="37" t="s">
        <v>34</v>
      </c>
    </row>
    <row r="31" spans="1:11" ht="15.75" customHeight="1">
      <c r="A31" s="65" t="s">
        <v>38</v>
      </c>
      <c r="B31" s="65"/>
      <c r="C31" s="65"/>
      <c r="D31" s="65"/>
      <c r="E31" s="47"/>
      <c r="F31" s="48" t="s">
        <v>40</v>
      </c>
      <c r="G31" s="47"/>
      <c r="H31" s="47"/>
      <c r="I31" s="47"/>
      <c r="J31" s="47"/>
      <c r="K31" s="47"/>
    </row>
  </sheetData>
  <sheetProtection/>
  <mergeCells count="15">
    <mergeCell ref="A1:H1"/>
    <mergeCell ref="B2:H2"/>
    <mergeCell ref="A3:A5"/>
    <mergeCell ref="B3:B5"/>
    <mergeCell ref="C3:F3"/>
    <mergeCell ref="G3:H4"/>
    <mergeCell ref="C4:D4"/>
    <mergeCell ref="E4:F4"/>
    <mergeCell ref="A25:B25"/>
    <mergeCell ref="B26:H26"/>
    <mergeCell ref="B27:H27"/>
    <mergeCell ref="A29:B29"/>
    <mergeCell ref="A31:D31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Econom2</cp:lastModifiedBy>
  <cp:lastPrinted>2020-09-08T10:22:42Z</cp:lastPrinted>
  <dcterms:created xsi:type="dcterms:W3CDTF">2019-05-24T10:06:07Z</dcterms:created>
  <dcterms:modified xsi:type="dcterms:W3CDTF">2020-11-17T14:50:08Z</dcterms:modified>
  <cp:category/>
  <cp:version/>
  <cp:contentType/>
  <cp:contentStatus/>
</cp:coreProperties>
</file>